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645" windowWidth="19635" windowHeight="7425"/>
  </bookViews>
  <sheets>
    <sheet name="Первинні дані" sheetId="3" r:id="rId1"/>
  </sheets>
  <calcPr calcId="145621"/>
</workbook>
</file>

<file path=xl/calcChain.xml><?xml version="1.0" encoding="utf-8"?>
<calcChain xmlns="http://schemas.openxmlformats.org/spreadsheetml/2006/main">
  <c r="K41" i="3" l="1"/>
  <c r="F41" i="3"/>
  <c r="H28" i="3"/>
  <c r="H30" i="3" s="1"/>
  <c r="H29" i="3"/>
  <c r="H31" i="3"/>
  <c r="H32" i="3"/>
  <c r="F47" i="3" l="1"/>
  <c r="F48" i="3" s="1"/>
  <c r="C47" i="3"/>
  <c r="C48" i="3" s="1"/>
  <c r="K38" i="3" l="1"/>
  <c r="K39" i="3"/>
  <c r="K40" i="3"/>
  <c r="K37" i="3"/>
  <c r="F37" i="3"/>
  <c r="F38" i="3"/>
  <c r="F39" i="3"/>
  <c r="F40" i="3"/>
  <c r="E28" i="3"/>
  <c r="F28" i="3"/>
  <c r="G28" i="3"/>
  <c r="E29" i="3"/>
  <c r="E30" i="3" s="1"/>
  <c r="F29" i="3"/>
  <c r="G29" i="3"/>
  <c r="G30" i="3" s="1"/>
  <c r="F30" i="3"/>
  <c r="E31" i="3"/>
  <c r="F31" i="3"/>
  <c r="G31" i="3"/>
  <c r="E32" i="3"/>
  <c r="F32" i="3"/>
  <c r="G32" i="3"/>
  <c r="D32" i="3"/>
  <c r="D31" i="3"/>
  <c r="D29" i="3"/>
  <c r="D28" i="3"/>
  <c r="D30" i="3" l="1"/>
</calcChain>
</file>

<file path=xl/sharedStrings.xml><?xml version="1.0" encoding="utf-8"?>
<sst xmlns="http://schemas.openxmlformats.org/spreadsheetml/2006/main" count="91" uniqueCount="64">
  <si>
    <t>Область</t>
  </si>
  <si>
    <t>Вінницька</t>
  </si>
  <si>
    <t>Волинська</t>
  </si>
  <si>
    <t>Житомирська</t>
  </si>
  <si>
    <t>Закарпатська</t>
  </si>
  <si>
    <t>Запорізька</t>
  </si>
  <si>
    <t>Київська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</si>
  <si>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</si>
  <si>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</si>
  <si>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</si>
  <si>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</si>
  <si>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</si>
  <si>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</si>
  <si>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</si>
  <si>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</si>
  <si>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</si>
  <si>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</si>
  <si>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</si>
  <si>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Чернівецька</t>
  </si>
  <si>
    <t>Чернігівська</t>
  </si>
  <si>
    <t>м.Київ</t>
  </si>
  <si>
    <t>Населення</t>
  </si>
  <si>
    <t>Центральний</t>
  </si>
  <si>
    <t>Західний</t>
  </si>
  <si>
    <t>Східний</t>
  </si>
  <si>
    <t>Дніпро
петровська</t>
  </si>
  <si>
    <t>Івано-Франківська</t>
  </si>
  <si>
    <t>Кіровоградська</t>
  </si>
  <si>
    <t>Південний</t>
  </si>
  <si>
    <t>Північний</t>
  </si>
  <si>
    <t>Захворюваність на гострі інфекції верхніх дихальних шляхів</t>
  </si>
  <si>
    <t>Інтенсивний показник на 100 000, все населення</t>
  </si>
  <si>
    <t>Регіон України</t>
  </si>
  <si>
    <t xml:space="preserve">Індекс урбанізації </t>
  </si>
  <si>
    <t>Індекс жіночого населення</t>
  </si>
  <si>
    <t>Індекс групи ризику за віком (&lt;14 і &gt;65)</t>
  </si>
  <si>
    <t>Розмах</t>
  </si>
  <si>
    <t>R</t>
  </si>
  <si>
    <t>Стандартне відхилення</t>
  </si>
  <si>
    <t>σ</t>
  </si>
  <si>
    <r>
      <t>R/</t>
    </r>
    <r>
      <rPr>
        <b/>
        <sz val="12"/>
        <color theme="1"/>
        <rFont val="Calibri"/>
        <family val="2"/>
        <charset val="204"/>
      </rPr>
      <t>σ</t>
    </r>
  </si>
  <si>
    <t>Асиметрія</t>
  </si>
  <si>
    <t>As</t>
  </si>
  <si>
    <t>Ексцес</t>
  </si>
  <si>
    <t>E</t>
  </si>
  <si>
    <t xml:space="preserve">Тести на нормальність  </t>
  </si>
  <si>
    <t>RS - тест</t>
  </si>
  <si>
    <t>α =</t>
  </si>
  <si>
    <t xml:space="preserve">n = </t>
  </si>
  <si>
    <t>№ стовпця</t>
  </si>
  <si>
    <t>Показник</t>
  </si>
  <si>
    <t>Rs</t>
  </si>
  <si>
    <r>
      <t>U</t>
    </r>
    <r>
      <rPr>
        <vertAlign val="subscript"/>
        <sz val="12"/>
        <color theme="1"/>
        <rFont val="Times New Roman"/>
        <family val="1"/>
        <charset val="204"/>
      </rPr>
      <t>1</t>
    </r>
  </si>
  <si>
    <r>
      <t>U</t>
    </r>
    <r>
      <rPr>
        <vertAlign val="subscript"/>
        <sz val="12"/>
        <color theme="1"/>
        <rFont val="Times New Roman"/>
        <family val="1"/>
        <charset val="204"/>
      </rPr>
      <t>2</t>
    </r>
  </si>
  <si>
    <t>Rs - тест</t>
  </si>
  <si>
    <t>Тест Плохінського</t>
  </si>
  <si>
    <r>
      <t>m</t>
    </r>
    <r>
      <rPr>
        <vertAlign val="subscript"/>
        <sz val="12"/>
        <color theme="1"/>
        <rFont val="Times New Roman"/>
        <family val="1"/>
        <charset val="204"/>
      </rPr>
      <t>As</t>
    </r>
  </si>
  <si>
    <r>
      <t>m</t>
    </r>
    <r>
      <rPr>
        <vertAlign val="subscript"/>
        <sz val="12"/>
        <color theme="1"/>
        <rFont val="Times New Roman"/>
        <family val="1"/>
        <charset val="204"/>
      </rPr>
      <t>E</t>
    </r>
  </si>
  <si>
    <r>
      <t>3m</t>
    </r>
    <r>
      <rPr>
        <vertAlign val="subscript"/>
        <sz val="12"/>
        <color theme="1"/>
        <rFont val="Times New Roman"/>
        <family val="1"/>
        <charset val="204"/>
      </rPr>
      <t>As</t>
    </r>
  </si>
  <si>
    <r>
      <t>3m</t>
    </r>
    <r>
      <rPr>
        <vertAlign val="subscript"/>
        <sz val="12"/>
        <color theme="1"/>
        <rFont val="Times New Roman"/>
        <family val="1"/>
        <charset val="204"/>
      </rPr>
      <t>E</t>
    </r>
  </si>
  <si>
    <t>As крит</t>
  </si>
  <si>
    <t>Е крит</t>
  </si>
  <si>
    <t xml:space="preserve">Щільність населення осіб/кв.км </t>
  </si>
  <si>
    <t xml:space="preserve">Індекс групи ризику за віком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</si>
</sst>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-0.00;;@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Arial Cy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i/>
      <sz val="12"/>
      <color theme="1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i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vertAlign val="subscript"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Fill="1" applyBorder="1" applyAlignment="1">
      <alignment wrapText="1"/>
    </xf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/>
    <xf numFmtId="0" fontId="3" fillId="2" borderId="4" xfId="0" applyFont="1" applyFill="1" applyBorder="1" applyAlignment="1">
      <alignment horizontal="right" vertical="center" wrapText="1"/>
    </xf>
    <xf numFmtId="164" fontId="4" fillId="0" borderId="3" xfId="1" applyNumberFormat="1" applyFont="1" applyBorder="1"/>
    <xf numFmtId="164" fontId="4" fillId="0" borderId="4" xfId="1" applyNumberFormat="1" applyFont="1" applyBorder="1"/>
    <xf numFmtId="0" fontId="5" fillId="0" borderId="0" xfId="0" applyFont="1"/>
    <xf numFmtId="0" fontId="0" fillId="0" borderId="0" xfId="0" applyFill="1" applyBorder="1" applyAlignment="1"/>
    <xf numFmtId="0" fontId="6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0" fillId="0" borderId="0" xfId="0" applyFill="1" applyBorder="1"/>
    <xf numFmtId="0" fontId="2" fillId="0" borderId="0" xfId="0" applyFont="1" applyBorder="1"/>
    <xf numFmtId="0" fontId="3" fillId="2" borderId="0" xfId="0" applyFont="1" applyFill="1" applyBorder="1" applyAlignment="1">
      <alignment horizontal="right" vertical="center" wrapText="1"/>
    </xf>
    <xf numFmtId="164" fontId="4" fillId="0" borderId="0" xfId="1" applyNumberFormat="1" applyFont="1" applyBorder="1"/>
    <xf numFmtId="0" fontId="2" fillId="0" borderId="4" xfId="0" applyFont="1" applyBorder="1" applyAlignment="1">
      <alignment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0" xfId="0" applyFont="1" applyFill="1"/>
    <xf numFmtId="2" fontId="2" fillId="0" borderId="4" xfId="0" applyNumberFormat="1" applyFont="1" applyBorder="1" applyAlignment="1">
      <alignment wrapText="1"/>
    </xf>
    <xf numFmtId="2" fontId="2" fillId="0" borderId="4" xfId="0" applyNumberFormat="1" applyFont="1" applyFill="1" applyBorder="1" applyAlignment="1">
      <alignment wrapText="1"/>
    </xf>
    <xf numFmtId="0" fontId="7" fillId="0" borderId="0" xfId="0" applyFont="1" applyBorder="1"/>
    <xf numFmtId="0" fontId="8" fillId="2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2" fontId="9" fillId="0" borderId="0" xfId="0" applyNumberFormat="1" applyFont="1" applyFill="1" applyBorder="1" applyAlignment="1">
      <alignment horizontal="center" vertical="top" wrapText="1"/>
    </xf>
    <xf numFmtId="0" fontId="7" fillId="0" borderId="0" xfId="0" applyFont="1" applyFill="1"/>
    <xf numFmtId="0" fontId="7" fillId="0" borderId="0" xfId="0" applyFont="1" applyFill="1" applyAlignment="1">
      <alignment horizontal="center"/>
    </xf>
    <xf numFmtId="2" fontId="0" fillId="0" borderId="0" xfId="0" applyNumberFormat="1" applyFill="1" applyBorder="1" applyAlignment="1">
      <alignment horizontal="center" vertical="top" wrapText="1"/>
    </xf>
    <xf numFmtId="0" fontId="1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horizontal="left" vertical="top" wrapText="1"/>
    </xf>
    <xf numFmtId="2" fontId="2" fillId="0" borderId="4" xfId="0" applyNumberFormat="1" applyFont="1" applyFill="1" applyBorder="1" applyAlignment="1">
      <alignment horizontal="center" vertical="top"/>
    </xf>
    <xf numFmtId="0" fontId="2" fillId="0" borderId="4" xfId="0" applyFont="1" applyFill="1" applyBorder="1" applyAlignment="1">
      <alignment vertical="top"/>
    </xf>
    <xf numFmtId="164" fontId="2" fillId="0" borderId="0" xfId="0" applyNumberFormat="1" applyFont="1" applyFill="1" applyBorder="1"/>
    <xf numFmtId="0" fontId="2" fillId="0" borderId="0" xfId="0" applyFont="1" applyFill="1" applyBorder="1" applyAlignment="1">
      <alignment horizontal="right"/>
    </xf>
    <xf numFmtId="2" fontId="2" fillId="3" borderId="4" xfId="0" applyNumberFormat="1" applyFont="1" applyFill="1" applyBorder="1" applyAlignment="1">
      <alignment horizontal="center" vertical="top"/>
    </xf>
    <xf numFmtId="0" fontId="0" fillId="0" borderId="4" xfId="0" applyBorder="1" applyAlignment="1">
      <alignment vertical="top" wrapText="1"/>
    </xf>
    <xf numFmtId="2" fontId="0" fillId="0" borderId="4" xfId="0" applyNumberFormat="1" applyBorder="1"/>
    <xf numFmtId="2" fontId="2" fillId="3" borderId="1" xfId="0" applyNumberFormat="1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</cellXfs>
  <cellStyles count="2">
    <cellStyle name="Звичайний" xfId="0" builtinId="0"/>
    <cellStyle name="Обычный_MACROS_F1pokaz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</xdr:colOff>
      <xdr:row>41</xdr:row>
      <xdr:rowOff>190500</xdr:rowOff>
    </xdr:from>
    <xdr:to>
      <xdr:col>1</xdr:col>
      <xdr:colOff>1295399</xdr:colOff>
      <xdr:row>45</xdr:row>
      <xdr:rowOff>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4" y="13049250"/>
          <a:ext cx="1247775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66675</xdr:colOff>
      <xdr:row>41</xdr:row>
      <xdr:rowOff>161925</xdr:rowOff>
    </xdr:from>
    <xdr:to>
      <xdr:col>4</xdr:col>
      <xdr:colOff>333375</xdr:colOff>
      <xdr:row>45</xdr:row>
      <xdr:rowOff>19050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13020675"/>
          <a:ext cx="120015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K110"/>
  <sheetViews>
    <sheetView tabSelected="1" topLeftCell="A25" zoomScaleNormal="100" workbookViewId="0">
      <selection activeCell="F48" sqref="F48"/>
    </sheetView>
  </sheetViews>
  <sheetFormatPr defaultRowHeight="15.75" x14ac:dyDescent="0.25"/>
  <cols>
    <col min="1" max="1" width="19.42578125" style="2" customWidth="1"/>
    <col min="2" max="2" width="20" style="2" customWidth="1"/>
    <col min="3" max="3" width="17.85546875" style="2" customWidth="1"/>
    <col min="4" max="4" width="14" style="2" customWidth="1"/>
    <col min="5" max="5" width="9.140625" style="2"/>
    <col min="6" max="6" width="16.28515625" style="22" customWidth="1"/>
    <col min="7" max="7" width="11" style="2" customWidth="1"/>
    <col min="8" max="8" width="13.7109375" style="2" customWidth="1"/>
    <col min="9" max="9" width="11.85546875" style="2" customWidth="1"/>
    <col min="10" max="10" width="14.5703125" style="2" customWidth="1"/>
    <col min="11" max="11" width="18.42578125" style="2" customWidth="1"/>
    <col min="12" max="16384" width="9.140625" style="2"/>
  </cols>
  <sheetData>
    <row r="1" spans="1:8" ht="18.75" x14ac:dyDescent="0.3">
      <c r="A1" s="11" t="s">
        <v>30</v>
      </c>
    </row>
    <row r="2" spans="1:8" ht="72" customHeight="1" x14ac:dyDescent="0.25">
      <c r="A2" s="3" t="s">
        <v>32</v>
      </c>
      <c r="B2" s="4" t="s">
        <v>0</v>
      </c>
      <c r="C2" s="5" t="s">
        <v>21</v>
      </c>
      <c r="D2" s="6" t="s">
        <v>31</v>
      </c>
      <c r="E2" s="20" t="s">
        <v>33</v>
      </c>
      <c r="F2" s="21" t="s">
        <v>35</v>
      </c>
      <c r="G2" s="20" t="s">
        <v>34</v>
      </c>
      <c r="H2" s="44" t="s">
        <v>62</v>
      </c>
    </row>
    <row r="3" spans="1:8" x14ac:dyDescent="0.25">
      <c r="A3" s="7" t="s">
        <v>22</v>
      </c>
      <c r="B3" s="7" t="s">
        <v>1</v>
      </c>
      <c r="C3" s="8">
        <v>1507700</v>
      </c>
      <c r="D3" s="9">
        <v>18156.105316234924</v>
      </c>
      <c r="E3" s="23">
        <v>51.954633493740147</v>
      </c>
      <c r="F3" s="24">
        <v>33.149963725431469</v>
      </c>
      <c r="G3" s="23">
        <v>53.61560937947192</v>
      </c>
      <c r="H3" s="45">
        <v>56.667672462565534</v>
      </c>
    </row>
    <row r="4" spans="1:8" x14ac:dyDescent="0.25">
      <c r="A4" s="7" t="s">
        <v>23</v>
      </c>
      <c r="B4" s="7" t="s">
        <v>2</v>
      </c>
      <c r="C4" s="8">
        <v>1020800</v>
      </c>
      <c r="D4" s="10">
        <v>18170.390131009171</v>
      </c>
      <c r="E4" s="23">
        <v>51.780728587865241</v>
      </c>
      <c r="F4" s="24">
        <v>32.743258579186907</v>
      </c>
      <c r="G4" s="23">
        <v>52.789143828757901</v>
      </c>
      <c r="H4" s="45">
        <v>50.567315329626688</v>
      </c>
    </row>
    <row r="5" spans="1:8" x14ac:dyDescent="0.25">
      <c r="A5" s="7" t="s">
        <v>24</v>
      </c>
      <c r="B5" s="7" t="s">
        <v>25</v>
      </c>
      <c r="C5" s="8">
        <v>3093200</v>
      </c>
      <c r="D5" s="10">
        <v>17397.998841946806</v>
      </c>
      <c r="E5" s="23">
        <v>84.058003812262854</v>
      </c>
      <c r="F5" s="24">
        <v>32.703893991159894</v>
      </c>
      <c r="G5" s="23">
        <v>54.337354227499503</v>
      </c>
      <c r="H5" s="45">
        <v>96.922228489064366</v>
      </c>
    </row>
    <row r="6" spans="1:8" x14ac:dyDescent="0.25">
      <c r="A6" s="7" t="s">
        <v>22</v>
      </c>
      <c r="B6" s="7" t="s">
        <v>3</v>
      </c>
      <c r="C6" s="8">
        <v>1177600</v>
      </c>
      <c r="D6" s="10">
        <v>19904.091531873168</v>
      </c>
      <c r="E6" s="23">
        <v>59.426971158695409</v>
      </c>
      <c r="F6" s="24">
        <v>33.024382925595077</v>
      </c>
      <c r="G6" s="23">
        <v>53.353658795000172</v>
      </c>
      <c r="H6" s="45">
        <v>39.548169750603378</v>
      </c>
    </row>
    <row r="7" spans="1:8" x14ac:dyDescent="0.25">
      <c r="A7" s="7" t="s">
        <v>23</v>
      </c>
      <c r="B7" s="7" t="s">
        <v>4</v>
      </c>
      <c r="C7" s="8">
        <v>1243700</v>
      </c>
      <c r="D7" s="10">
        <v>12021.4439004494</v>
      </c>
      <c r="E7" s="23">
        <v>36.90392488017892</v>
      </c>
      <c r="F7" s="24">
        <v>31.83668735699392</v>
      </c>
      <c r="G7" s="23">
        <v>51.911781405766391</v>
      </c>
      <c r="H7" s="45">
        <v>97.177976050716126</v>
      </c>
    </row>
    <row r="8" spans="1:8" x14ac:dyDescent="0.25">
      <c r="A8" s="7" t="s">
        <v>24</v>
      </c>
      <c r="B8" s="7" t="s">
        <v>5</v>
      </c>
      <c r="C8" s="8">
        <v>1636300</v>
      </c>
      <c r="D8" s="10">
        <v>17936.323068866255</v>
      </c>
      <c r="E8" s="23">
        <v>77.296688655183303</v>
      </c>
      <c r="F8" s="24">
        <v>32.682348674002689</v>
      </c>
      <c r="G8" s="23">
        <v>54.342899956218375</v>
      </c>
      <c r="H8" s="45">
        <v>60.252869757174395</v>
      </c>
    </row>
    <row r="9" spans="1:8" x14ac:dyDescent="0.25">
      <c r="A9" s="7" t="s">
        <v>23</v>
      </c>
      <c r="B9" s="7" t="s">
        <v>26</v>
      </c>
      <c r="C9" s="8">
        <v>1350600</v>
      </c>
      <c r="D9" s="10">
        <v>13518.91589138547</v>
      </c>
      <c r="E9" s="23">
        <v>44.199449112590948</v>
      </c>
      <c r="F9" s="24">
        <v>31.241216340423509</v>
      </c>
      <c r="G9" s="23">
        <v>52.718709417269046</v>
      </c>
      <c r="H9" s="45">
        <v>97.057266187050359</v>
      </c>
    </row>
    <row r="10" spans="1:8" x14ac:dyDescent="0.25">
      <c r="A10" s="7" t="s">
        <v>22</v>
      </c>
      <c r="B10" s="7" t="s">
        <v>6</v>
      </c>
      <c r="C10" s="8">
        <v>1795500</v>
      </c>
      <c r="D10" s="10">
        <v>24913.963643226602</v>
      </c>
      <c r="E10" s="23">
        <v>61.337282736265578</v>
      </c>
      <c r="F10" s="24">
        <v>32.826189012462976</v>
      </c>
      <c r="G10" s="23">
        <v>54.203878611747612</v>
      </c>
      <c r="H10" s="45">
        <v>63.60598627848281</v>
      </c>
    </row>
    <row r="11" spans="1:8" x14ac:dyDescent="0.25">
      <c r="A11" s="7" t="s">
        <v>24</v>
      </c>
      <c r="B11" s="7" t="s">
        <v>27</v>
      </c>
      <c r="C11" s="8">
        <v>902300</v>
      </c>
      <c r="D11" s="10">
        <v>13592.466059894614</v>
      </c>
      <c r="E11" s="23">
        <v>63.499487906456842</v>
      </c>
      <c r="F11" s="24">
        <v>33.359745992686925</v>
      </c>
      <c r="G11" s="23">
        <v>53.831117233201496</v>
      </c>
      <c r="H11" s="45">
        <v>36.493289409468034</v>
      </c>
    </row>
    <row r="12" spans="1:8" x14ac:dyDescent="0.25">
      <c r="A12" s="7" t="s">
        <v>23</v>
      </c>
      <c r="B12" s="7" t="s">
        <v>7</v>
      </c>
      <c r="C12" s="8">
        <v>2476100</v>
      </c>
      <c r="D12" s="10">
        <v>14847.338245120534</v>
      </c>
      <c r="E12" s="23">
        <v>60.713166268457577</v>
      </c>
      <c r="F12" s="24">
        <v>31.363346793979748</v>
      </c>
      <c r="G12" s="23">
        <v>52.638079359678144</v>
      </c>
      <c r="H12" s="45">
        <v>112.66262080337104</v>
      </c>
    </row>
    <row r="13" spans="1:8" x14ac:dyDescent="0.25">
      <c r="A13" s="7" t="s">
        <v>28</v>
      </c>
      <c r="B13" s="7" t="s">
        <v>8</v>
      </c>
      <c r="C13" s="8">
        <v>2950700</v>
      </c>
      <c r="D13" s="10">
        <v>13576.782227739743</v>
      </c>
      <c r="E13" s="23">
        <v>68.532479887380333</v>
      </c>
      <c r="F13" s="24">
        <v>32.405284179538931</v>
      </c>
      <c r="G13" s="23">
        <v>53.611381478976384</v>
      </c>
      <c r="H13" s="45">
        <v>44.357508740548013</v>
      </c>
    </row>
    <row r="14" spans="1:8" x14ac:dyDescent="0.25">
      <c r="A14" s="7" t="s">
        <v>28</v>
      </c>
      <c r="B14" s="7" t="s">
        <v>9</v>
      </c>
      <c r="C14" s="8">
        <v>1090500</v>
      </c>
      <c r="D14" s="10">
        <v>17016.713637982895</v>
      </c>
      <c r="E14" s="23">
        <v>66.797146729609295</v>
      </c>
      <c r="F14" s="24">
        <v>32.955580661205339</v>
      </c>
      <c r="G14" s="23">
        <v>52.875062170666389</v>
      </c>
      <c r="H14" s="45">
        <v>70.259141398979281</v>
      </c>
    </row>
    <row r="15" spans="1:8" x14ac:dyDescent="0.25">
      <c r="A15" s="7" t="s">
        <v>29</v>
      </c>
      <c r="B15" s="7" t="s">
        <v>10</v>
      </c>
      <c r="C15" s="8">
        <v>2349700</v>
      </c>
      <c r="D15" s="10">
        <v>14801.090476397074</v>
      </c>
      <c r="E15" s="23">
        <v>62.204032147094154</v>
      </c>
      <c r="F15" s="24">
        <v>32.13735035646679</v>
      </c>
      <c r="G15" s="23">
        <v>53.751250516012185</v>
      </c>
      <c r="H15" s="45">
        <v>46.766557673577296</v>
      </c>
    </row>
    <row r="16" spans="1:8" x14ac:dyDescent="0.25">
      <c r="A16" s="7" t="s">
        <v>23</v>
      </c>
      <c r="B16" s="7" t="s">
        <v>11</v>
      </c>
      <c r="C16" s="8">
        <v>1350600</v>
      </c>
      <c r="D16" s="10">
        <v>17760.978693276142</v>
      </c>
      <c r="E16" s="23">
        <v>47.035654549216112</v>
      </c>
      <c r="F16" s="24">
        <v>33.00754608476722</v>
      </c>
      <c r="G16" s="23">
        <v>52.477637009478194</v>
      </c>
      <c r="H16" s="45">
        <v>56.902479173941238</v>
      </c>
    </row>
    <row r="17" spans="1:8" x14ac:dyDescent="0.25">
      <c r="A17" s="7" t="s">
        <v>29</v>
      </c>
      <c r="B17" s="7" t="s">
        <v>12</v>
      </c>
      <c r="C17" s="8">
        <v>1140900</v>
      </c>
      <c r="D17" s="10">
        <v>15550.063547759713</v>
      </c>
      <c r="E17" s="23">
        <v>69.536949244373929</v>
      </c>
      <c r="F17" s="24">
        <v>31.9986841850655</v>
      </c>
      <c r="G17" s="23">
        <v>54.083186594167842</v>
      </c>
      <c r="H17" s="45">
        <v>43.365779978182431</v>
      </c>
    </row>
    <row r="18" spans="1:8" x14ac:dyDescent="0.25">
      <c r="A18" s="7" t="s">
        <v>23</v>
      </c>
      <c r="B18" s="7" t="s">
        <v>13</v>
      </c>
      <c r="C18" s="8">
        <v>1034400.0000000001</v>
      </c>
      <c r="D18" s="10">
        <v>12227.247128622599</v>
      </c>
      <c r="E18" s="23">
        <v>45.821444491792526</v>
      </c>
      <c r="F18" s="24">
        <v>31.280008483379838</v>
      </c>
      <c r="G18" s="23">
        <v>53.148963829774701</v>
      </c>
      <c r="H18" s="45">
        <v>73.678796209216529</v>
      </c>
    </row>
    <row r="19" spans="1:8" x14ac:dyDescent="0.25">
      <c r="A19" s="7" t="s">
        <v>29</v>
      </c>
      <c r="B19" s="7" t="s">
        <v>14</v>
      </c>
      <c r="C19" s="8">
        <v>1021000</v>
      </c>
      <c r="D19" s="10">
        <v>14074.304866652101</v>
      </c>
      <c r="E19" s="23">
        <v>81.110661647295629</v>
      </c>
      <c r="F19" s="24">
        <v>31.007712928106219</v>
      </c>
      <c r="G19" s="23">
        <v>53.599218061993746</v>
      </c>
      <c r="H19" s="45">
        <v>82.232213910552289</v>
      </c>
    </row>
    <row r="20" spans="1:8" x14ac:dyDescent="0.25">
      <c r="A20" s="7" t="s">
        <v>28</v>
      </c>
      <c r="B20" s="7" t="s">
        <v>15</v>
      </c>
      <c r="C20" s="8">
        <v>2596300</v>
      </c>
      <c r="D20" s="10">
        <v>16389.762698830949</v>
      </c>
      <c r="E20" s="23">
        <v>61.169545855388009</v>
      </c>
      <c r="F20" s="24">
        <v>32.694572700931644</v>
      </c>
      <c r="G20" s="23">
        <v>53.535113171213581</v>
      </c>
      <c r="H20" s="45">
        <v>35.141632409261796</v>
      </c>
    </row>
    <row r="21" spans="1:8" x14ac:dyDescent="0.25">
      <c r="A21" s="7" t="s">
        <v>23</v>
      </c>
      <c r="B21" s="7" t="s">
        <v>16</v>
      </c>
      <c r="C21" s="8">
        <v>1000400</v>
      </c>
      <c r="D21" s="10">
        <v>20434.911889594932</v>
      </c>
      <c r="E21" s="23">
        <v>57.737507608108572</v>
      </c>
      <c r="F21" s="24">
        <v>33.137575815923753</v>
      </c>
      <c r="G21" s="23">
        <v>53.481372576215705</v>
      </c>
      <c r="H21" s="45">
        <v>59.368660692661663</v>
      </c>
    </row>
    <row r="22" spans="1:8" x14ac:dyDescent="0.25">
      <c r="A22" s="7" t="s">
        <v>22</v>
      </c>
      <c r="B22" s="7" t="s">
        <v>17</v>
      </c>
      <c r="C22" s="8">
        <v>1227500</v>
      </c>
      <c r="D22" s="10">
        <v>16091.438227254273</v>
      </c>
      <c r="E22" s="23">
        <v>57.029768000587666</v>
      </c>
      <c r="F22" s="24">
        <v>32.850840236277293</v>
      </c>
      <c r="G22" s="23">
        <v>53.968274544881027</v>
      </c>
      <c r="H22" s="45">
        <v>55.364354066985648</v>
      </c>
    </row>
    <row r="23" spans="1:8" x14ac:dyDescent="0.25">
      <c r="A23" s="7" t="s">
        <v>23</v>
      </c>
      <c r="B23" s="7" t="s">
        <v>18</v>
      </c>
      <c r="C23" s="8">
        <v>1159200</v>
      </c>
      <c r="D23" s="10">
        <v>16517.934212448377</v>
      </c>
      <c r="E23" s="23">
        <v>42.934351447838161</v>
      </c>
      <c r="F23" s="24">
        <v>31.680249540225741</v>
      </c>
      <c r="G23" s="23">
        <v>52.82637211063431</v>
      </c>
      <c r="H23" s="45">
        <v>109.59515870075336</v>
      </c>
    </row>
    <row r="24" spans="1:8" x14ac:dyDescent="0.25">
      <c r="A24" s="7" t="s">
        <v>29</v>
      </c>
      <c r="B24" s="7" t="s">
        <v>19</v>
      </c>
      <c r="C24" s="8">
        <v>889900</v>
      </c>
      <c r="D24" s="10">
        <v>17079.273500893691</v>
      </c>
      <c r="E24" s="23">
        <v>65.536253132977066</v>
      </c>
      <c r="F24" s="24">
        <v>33.54333789453424</v>
      </c>
      <c r="G24" s="23">
        <v>54.528999035521622</v>
      </c>
      <c r="H24" s="45">
        <v>29.837533343794131</v>
      </c>
    </row>
    <row r="25" spans="1:8" x14ac:dyDescent="0.25">
      <c r="A25" s="7" t="s">
        <v>22</v>
      </c>
      <c r="B25" s="7" t="s">
        <v>20</v>
      </c>
      <c r="C25" s="8">
        <v>957700</v>
      </c>
      <c r="D25" s="10">
        <v>15060.201194864536</v>
      </c>
      <c r="E25" s="23">
        <v>100</v>
      </c>
      <c r="F25" s="24">
        <v>32.206455939105339</v>
      </c>
      <c r="G25" s="23">
        <v>53.892003899698871</v>
      </c>
      <c r="H25" s="45">
        <v>3469.5995232419546</v>
      </c>
    </row>
    <row r="26" spans="1:8" x14ac:dyDescent="0.25">
      <c r="A26" s="17"/>
      <c r="B26" s="17"/>
      <c r="C26" s="18"/>
      <c r="D26" s="19"/>
    </row>
    <row r="27" spans="1:8" s="15" customFormat="1" x14ac:dyDescent="0.25">
      <c r="A27" s="13"/>
      <c r="D27" s="41"/>
    </row>
    <row r="28" spans="1:8" s="15" customFormat="1" x14ac:dyDescent="0.25">
      <c r="B28" s="25" t="s">
        <v>36</v>
      </c>
      <c r="C28" s="26" t="s">
        <v>37</v>
      </c>
      <c r="D28" s="31">
        <f>MAX(D3:D25)-MIN(D3:D25)</f>
        <v>12892.519742777202</v>
      </c>
      <c r="E28" s="31">
        <f t="shared" ref="E28:G28" si="0">MAX(E3:E25)-MIN(E3:E25)</f>
        <v>63.09607511982108</v>
      </c>
      <c r="F28" s="31">
        <f t="shared" si="0"/>
        <v>2.5356249664280206</v>
      </c>
      <c r="G28" s="31">
        <f t="shared" si="0"/>
        <v>2.6172176297552312</v>
      </c>
      <c r="H28" s="31">
        <f t="shared" ref="H28" si="1">MAX(H3:H25)-MIN(H3:H25)</f>
        <v>3439.7619898981602</v>
      </c>
    </row>
    <row r="29" spans="1:8" s="15" customFormat="1" ht="31.5" x14ac:dyDescent="0.25">
      <c r="A29" s="14"/>
      <c r="B29" s="27" t="s">
        <v>38</v>
      </c>
      <c r="C29" s="28" t="s">
        <v>39</v>
      </c>
      <c r="D29" s="31">
        <f>_xlfn.STDEV.S(D3:D25)</f>
        <v>2915.8968355487118</v>
      </c>
      <c r="E29" s="31">
        <f t="shared" ref="E29:G29" si="2">_xlfn.STDEV.S(E3:E25)</f>
        <v>14.642231558145843</v>
      </c>
      <c r="F29" s="31">
        <f t="shared" si="2"/>
        <v>0.73421454581960688</v>
      </c>
      <c r="G29" s="31">
        <f t="shared" si="2"/>
        <v>0.68299286557566685</v>
      </c>
      <c r="H29" s="31">
        <f t="shared" ref="H29" si="3">_xlfn.STDEV.S(H3:H25)</f>
        <v>710.44084152284302</v>
      </c>
    </row>
    <row r="30" spans="1:8" s="15" customFormat="1" x14ac:dyDescent="0.25">
      <c r="A30" s="12"/>
      <c r="C30" s="28" t="s">
        <v>40</v>
      </c>
      <c r="D30" s="31">
        <f t="shared" ref="D30:G30" si="4">D28/D29</f>
        <v>4.4214594925307411</v>
      </c>
      <c r="E30" s="31">
        <f t="shared" si="4"/>
        <v>4.3091843527579741</v>
      </c>
      <c r="F30" s="31">
        <f t="shared" si="4"/>
        <v>3.4535204741789629</v>
      </c>
      <c r="G30" s="31">
        <f t="shared" si="4"/>
        <v>3.8319838488346214</v>
      </c>
      <c r="H30" s="31">
        <f t="shared" ref="H30" si="5">H28/H29</f>
        <v>4.8417289503302863</v>
      </c>
    </row>
    <row r="31" spans="1:8" s="15" customFormat="1" x14ac:dyDescent="0.25">
      <c r="A31" s="12"/>
      <c r="B31" s="29" t="s">
        <v>41</v>
      </c>
      <c r="C31" s="30" t="s">
        <v>42</v>
      </c>
      <c r="D31" s="31">
        <f>SKEW(D3:D25)</f>
        <v>1.0036764112148162</v>
      </c>
      <c r="E31" s="31">
        <f t="shared" ref="E31:G31" si="6">SKEW(E3:E25)</f>
        <v>0.70633406869910298</v>
      </c>
      <c r="F31" s="31">
        <f t="shared" si="6"/>
        <v>-0.53754290917959524</v>
      </c>
      <c r="G31" s="31">
        <f t="shared" si="6"/>
        <v>-0.43651175849197621</v>
      </c>
      <c r="H31" s="31">
        <f t="shared" ref="H31" si="7">SKEW(H3:H25)</f>
        <v>4.7866051764921078</v>
      </c>
    </row>
    <row r="32" spans="1:8" s="15" customFormat="1" x14ac:dyDescent="0.25">
      <c r="A32" s="12"/>
      <c r="B32" s="29" t="s">
        <v>43</v>
      </c>
      <c r="C32" s="30" t="s">
        <v>44</v>
      </c>
      <c r="D32" s="31">
        <f>KURT(D3:D25)</f>
        <v>2.0171765432099633</v>
      </c>
      <c r="E32" s="31">
        <f t="shared" ref="E32:G32" si="8">KURT(E3:E25)</f>
        <v>0.90154553029250373</v>
      </c>
      <c r="F32" s="31">
        <f t="shared" si="8"/>
        <v>-0.83144864039314204</v>
      </c>
      <c r="G32" s="31">
        <f t="shared" si="8"/>
        <v>-0.44031739110958679</v>
      </c>
      <c r="H32" s="31">
        <f t="shared" ref="H32" si="9">KURT(H3:H25)</f>
        <v>22.938262538368058</v>
      </c>
    </row>
    <row r="33" spans="1:11" s="15" customFormat="1" x14ac:dyDescent="0.25">
      <c r="A33" s="12"/>
      <c r="B33" s="12"/>
    </row>
    <row r="34" spans="1:11" s="15" customFormat="1" x14ac:dyDescent="0.25">
      <c r="A34" s="2" t="s">
        <v>45</v>
      </c>
      <c r="B34" s="2"/>
      <c r="C34" s="2"/>
      <c r="D34" s="2"/>
      <c r="E34" s="2"/>
      <c r="F34" s="2"/>
      <c r="G34" s="2"/>
      <c r="H34" s="2"/>
      <c r="I34" s="2"/>
      <c r="J34" s="2"/>
    </row>
    <row r="35" spans="1:11" s="15" customFormat="1" x14ac:dyDescent="0.25">
      <c r="A35" s="15" t="s">
        <v>46</v>
      </c>
      <c r="B35" s="32" t="s">
        <v>47</v>
      </c>
      <c r="C35" s="33">
        <v>0.05</v>
      </c>
      <c r="D35" s="34" t="s">
        <v>48</v>
      </c>
      <c r="E35" s="33">
        <v>23</v>
      </c>
      <c r="F35" s="2"/>
      <c r="G35" s="2"/>
      <c r="H35" s="2"/>
      <c r="I35" s="2"/>
      <c r="J35" s="2"/>
    </row>
    <row r="36" spans="1:11" s="15" customFormat="1" ht="18.75" x14ac:dyDescent="0.35">
      <c r="A36" s="2" t="s">
        <v>49</v>
      </c>
      <c r="B36" s="2" t="s">
        <v>50</v>
      </c>
      <c r="C36" s="2" t="s">
        <v>51</v>
      </c>
      <c r="D36" s="2" t="s">
        <v>52</v>
      </c>
      <c r="E36" s="2" t="s">
        <v>53</v>
      </c>
      <c r="F36" s="2" t="s">
        <v>54</v>
      </c>
      <c r="G36" s="2" t="s">
        <v>42</v>
      </c>
      <c r="H36" s="2" t="s">
        <v>44</v>
      </c>
      <c r="I36" s="15" t="s">
        <v>60</v>
      </c>
      <c r="J36" s="2" t="s">
        <v>61</v>
      </c>
      <c r="K36" s="2" t="s">
        <v>55</v>
      </c>
    </row>
    <row r="37" spans="1:11" s="15" customFormat="1" ht="47.25" x14ac:dyDescent="0.25">
      <c r="A37" s="36">
        <v>4</v>
      </c>
      <c r="B37" s="37" t="s">
        <v>31</v>
      </c>
      <c r="C37" s="43"/>
      <c r="D37" s="6">
        <v>3.34</v>
      </c>
      <c r="E37" s="6">
        <v>4.71</v>
      </c>
      <c r="F37" s="6" t="b">
        <f>AND(C37&gt;D37,C37&lt;E37)</f>
        <v>0</v>
      </c>
      <c r="G37" s="43"/>
      <c r="H37" s="43"/>
      <c r="I37" s="39">
        <v>1.4411533842457842</v>
      </c>
      <c r="J37" s="39">
        <v>2.8823067684915684</v>
      </c>
      <c r="K37" s="40" t="b">
        <f>AND(G37&lt;=I37,H37&lt;=J37)</f>
        <v>1</v>
      </c>
    </row>
    <row r="38" spans="1:11" s="15" customFormat="1" x14ac:dyDescent="0.25">
      <c r="A38" s="35">
        <v>5</v>
      </c>
      <c r="B38" s="37" t="s">
        <v>33</v>
      </c>
      <c r="C38" s="43"/>
      <c r="D38" s="6">
        <v>3.34</v>
      </c>
      <c r="E38" s="6">
        <v>4.71</v>
      </c>
      <c r="F38" s="6" t="b">
        <f t="shared" ref="F38:F41" si="10">AND(C38&gt;D38,C38&lt;E38)</f>
        <v>0</v>
      </c>
      <c r="G38" s="43"/>
      <c r="H38" s="43"/>
      <c r="I38" s="39">
        <v>1.4411533842457842</v>
      </c>
      <c r="J38" s="39">
        <v>2.8823067684915684</v>
      </c>
      <c r="K38" s="40" t="b">
        <f t="shared" ref="K38:K41" si="11">AND(G38&lt;=I38,H38&lt;=J38)</f>
        <v>1</v>
      </c>
    </row>
    <row r="39" spans="1:11" s="15" customFormat="1" ht="31.5" x14ac:dyDescent="0.25">
      <c r="A39" s="36">
        <v>6</v>
      </c>
      <c r="B39" s="37" t="s">
        <v>63</v>
      </c>
      <c r="C39" s="43"/>
      <c r="D39" s="6">
        <v>3.34</v>
      </c>
      <c r="E39" s="6">
        <v>4.71</v>
      </c>
      <c r="F39" s="6" t="b">
        <f t="shared" si="10"/>
        <v>0</v>
      </c>
      <c r="G39" s="43"/>
      <c r="H39" s="43"/>
      <c r="I39" s="39">
        <v>1.4411533842457842</v>
      </c>
      <c r="J39" s="39">
        <v>2.8823067684915684</v>
      </c>
      <c r="K39" s="40" t="b">
        <f t="shared" si="11"/>
        <v>1</v>
      </c>
    </row>
    <row r="40" spans="1:11" s="15" customFormat="1" ht="30" x14ac:dyDescent="0.25">
      <c r="A40" s="35">
        <v>7</v>
      </c>
      <c r="B40" s="38" t="s">
        <v>34</v>
      </c>
      <c r="C40" s="46"/>
      <c r="D40" s="47">
        <v>3.34</v>
      </c>
      <c r="E40" s="47">
        <v>4.71</v>
      </c>
      <c r="F40" s="47" t="b">
        <f t="shared" si="10"/>
        <v>0</v>
      </c>
      <c r="G40" s="46"/>
      <c r="H40" s="46"/>
      <c r="I40" s="39">
        <v>1.4411533842457842</v>
      </c>
      <c r="J40" s="39">
        <v>2.8823067684915684</v>
      </c>
      <c r="K40" s="40" t="b">
        <f t="shared" si="11"/>
        <v>1</v>
      </c>
    </row>
    <row r="41" spans="1:11" s="15" customFormat="1" ht="45" x14ac:dyDescent="0.25">
      <c r="A41" s="36">
        <v>8</v>
      </c>
      <c r="B41" s="38" t="s">
        <v>62</v>
      </c>
      <c r="C41" s="43"/>
      <c r="D41" s="6">
        <v>3.34</v>
      </c>
      <c r="E41" s="6">
        <v>4.71</v>
      </c>
      <c r="F41" s="6" t="b">
        <f t="shared" si="10"/>
        <v>0</v>
      </c>
      <c r="G41" s="43"/>
      <c r="H41" s="43"/>
      <c r="I41" s="39">
        <v>1.4411533842457842</v>
      </c>
      <c r="J41" s="39">
        <v>2.8823067684915684</v>
      </c>
      <c r="K41" s="40" t="b">
        <f t="shared" si="11"/>
        <v>1</v>
      </c>
    </row>
    <row r="42" spans="1:11" s="15" customFormat="1" x14ac:dyDescent="0.25">
      <c r="A42" s="12"/>
      <c r="B42" s="12"/>
    </row>
    <row r="43" spans="1:11" s="15" customFormat="1" x14ac:dyDescent="0.25">
      <c r="A43" s="12" t="s">
        <v>55</v>
      </c>
      <c r="B43" s="12"/>
      <c r="C43"/>
    </row>
    <row r="44" spans="1:11" s="15" customFormat="1" x14ac:dyDescent="0.25">
      <c r="A44" s="12"/>
      <c r="B44" s="12"/>
      <c r="C44"/>
    </row>
    <row r="45" spans="1:11" s="15" customFormat="1" x14ac:dyDescent="0.25">
      <c r="A45" s="12"/>
      <c r="B45" s="12"/>
      <c r="C45"/>
    </row>
    <row r="46" spans="1:11" s="15" customFormat="1" x14ac:dyDescent="0.25">
      <c r="A46" s="12"/>
      <c r="B46" s="12"/>
      <c r="C46"/>
    </row>
    <row r="47" spans="1:11" s="15" customFormat="1" ht="18.75" x14ac:dyDescent="0.35">
      <c r="A47" s="12"/>
      <c r="B47" s="34" t="s">
        <v>56</v>
      </c>
      <c r="C47" s="15">
        <f>SQRT(6/($E$35+3))</f>
        <v>0.48038446141526142</v>
      </c>
      <c r="E47" s="34" t="s">
        <v>57</v>
      </c>
      <c r="F47" s="15">
        <f>2*C47</f>
        <v>0.96076892283052284</v>
      </c>
    </row>
    <row r="48" spans="1:11" s="15" customFormat="1" ht="18.75" x14ac:dyDescent="0.35">
      <c r="A48" s="42" t="s">
        <v>60</v>
      </c>
      <c r="B48" s="34" t="s">
        <v>58</v>
      </c>
      <c r="C48" s="15">
        <f>3*C47</f>
        <v>1.4411533842457842</v>
      </c>
      <c r="D48" s="34" t="s">
        <v>61</v>
      </c>
      <c r="E48" s="34" t="s">
        <v>59</v>
      </c>
      <c r="F48" s="15">
        <f>3*F47</f>
        <v>2.8823067684915684</v>
      </c>
    </row>
    <row r="49" spans="1:4" s="15" customFormat="1" x14ac:dyDescent="0.25"/>
    <row r="50" spans="1:4" s="15" customFormat="1" x14ac:dyDescent="0.25">
      <c r="A50" s="12"/>
      <c r="B50"/>
      <c r="D50"/>
    </row>
    <row r="51" spans="1:4" s="15" customFormat="1" x14ac:dyDescent="0.25">
      <c r="A51" s="12"/>
    </row>
    <row r="52" spans="1:4" s="15" customFormat="1" x14ac:dyDescent="0.25"/>
    <row r="53" spans="1:4" s="15" customFormat="1" x14ac:dyDescent="0.25"/>
    <row r="54" spans="1:4" s="15" customFormat="1" x14ac:dyDescent="0.25">
      <c r="B54" s="2"/>
      <c r="D54" s="2"/>
    </row>
    <row r="55" spans="1:4" s="15" customFormat="1" x14ac:dyDescent="0.25">
      <c r="A55" s="1"/>
      <c r="B55" s="1"/>
      <c r="C55" s="1"/>
    </row>
    <row r="56" spans="1:4" s="15" customFormat="1" x14ac:dyDescent="0.25">
      <c r="A56" s="1"/>
      <c r="B56" s="1"/>
      <c r="C56" s="1"/>
    </row>
    <row r="57" spans="1:4" s="15" customFormat="1" x14ac:dyDescent="0.25">
      <c r="A57" s="1"/>
      <c r="B57" s="1"/>
      <c r="C57" s="1"/>
    </row>
    <row r="58" spans="1:4" s="15" customFormat="1" x14ac:dyDescent="0.25">
      <c r="A58" s="1"/>
      <c r="B58" s="1"/>
      <c r="C58" s="1"/>
    </row>
    <row r="59" spans="1:4" s="15" customFormat="1" x14ac:dyDescent="0.25">
      <c r="A59" s="1"/>
      <c r="B59" s="1"/>
      <c r="C59" s="1"/>
    </row>
    <row r="60" spans="1:4" s="15" customFormat="1" x14ac:dyDescent="0.25">
      <c r="A60" s="1"/>
      <c r="B60" s="1"/>
      <c r="C60" s="1"/>
    </row>
    <row r="61" spans="1:4" s="15" customFormat="1" x14ac:dyDescent="0.25">
      <c r="A61" s="1"/>
      <c r="B61" s="1"/>
      <c r="C61" s="1"/>
    </row>
    <row r="62" spans="1:4" s="15" customFormat="1" x14ac:dyDescent="0.25">
      <c r="A62" s="1"/>
      <c r="B62" s="1"/>
      <c r="C62" s="1"/>
    </row>
    <row r="63" spans="1:4" s="15" customFormat="1" x14ac:dyDescent="0.25">
      <c r="A63" s="1"/>
      <c r="B63" s="1"/>
      <c r="C63" s="1"/>
    </row>
    <row r="64" spans="1:4" s="15" customFormat="1" x14ac:dyDescent="0.25">
      <c r="A64" s="1"/>
      <c r="B64" s="1"/>
      <c r="C64" s="1"/>
    </row>
    <row r="65" spans="1:4" s="15" customFormat="1" x14ac:dyDescent="0.25"/>
    <row r="66" spans="1:4" s="15" customFormat="1" x14ac:dyDescent="0.25"/>
    <row r="67" spans="1:4" s="15" customFormat="1" x14ac:dyDescent="0.25"/>
    <row r="68" spans="1:4" s="15" customFormat="1" x14ac:dyDescent="0.25"/>
    <row r="69" spans="1:4" s="15" customFormat="1" x14ac:dyDescent="0.25">
      <c r="A69" s="16"/>
      <c r="B69" s="16"/>
      <c r="C69" s="16"/>
      <c r="D69" s="16"/>
    </row>
    <row r="70" spans="1:4" s="15" customFormat="1" x14ac:dyDescent="0.25">
      <c r="A70" s="16"/>
      <c r="B70" s="16"/>
      <c r="C70" s="16"/>
      <c r="D70" s="16"/>
    </row>
    <row r="71" spans="1:4" s="15" customFormat="1" x14ac:dyDescent="0.25">
      <c r="A71" s="16"/>
      <c r="B71" s="16"/>
      <c r="C71" s="16"/>
      <c r="D71" s="16"/>
    </row>
    <row r="72" spans="1:4" s="15" customFormat="1" x14ac:dyDescent="0.25">
      <c r="A72" s="14"/>
      <c r="B72" s="14"/>
      <c r="C72" s="14"/>
      <c r="D72" s="14"/>
    </row>
    <row r="73" spans="1:4" s="15" customFormat="1" x14ac:dyDescent="0.25">
      <c r="A73" s="1"/>
      <c r="B73" s="12"/>
      <c r="C73" s="12"/>
      <c r="D73" s="12"/>
    </row>
    <row r="74" spans="1:4" s="15" customFormat="1" x14ac:dyDescent="0.25">
      <c r="A74" s="1"/>
      <c r="B74" s="12"/>
      <c r="C74" s="12"/>
      <c r="D74" s="12"/>
    </row>
    <row r="75" spans="1:4" s="15" customFormat="1" x14ac:dyDescent="0.25">
      <c r="A75" s="1"/>
      <c r="B75" s="12"/>
      <c r="C75" s="12"/>
      <c r="D75" s="12"/>
    </row>
    <row r="76" spans="1:4" s="15" customFormat="1" x14ac:dyDescent="0.25">
      <c r="A76" s="16"/>
      <c r="B76" s="16"/>
      <c r="C76" s="16"/>
      <c r="D76" s="16"/>
    </row>
    <row r="77" spans="1:4" s="15" customFormat="1" x14ac:dyDescent="0.25">
      <c r="A77" s="16"/>
      <c r="B77" s="16"/>
      <c r="C77" s="16"/>
      <c r="D77" s="16"/>
    </row>
    <row r="78" spans="1:4" s="15" customFormat="1" x14ac:dyDescent="0.25">
      <c r="A78" s="16"/>
      <c r="B78" s="16"/>
      <c r="C78" s="16"/>
      <c r="D78" s="16"/>
    </row>
    <row r="79" spans="1:4" s="15" customFormat="1" x14ac:dyDescent="0.25">
      <c r="A79" s="14"/>
      <c r="B79" s="14"/>
      <c r="C79" s="14"/>
      <c r="D79" s="14"/>
    </row>
    <row r="80" spans="1:4" s="15" customFormat="1" x14ac:dyDescent="0.25">
      <c r="A80" s="12"/>
      <c r="B80" s="12"/>
      <c r="C80" s="12"/>
      <c r="D80" s="12"/>
    </row>
    <row r="81" spans="1:4" s="15" customFormat="1" x14ac:dyDescent="0.25">
      <c r="A81" s="12"/>
      <c r="B81" s="12"/>
      <c r="C81" s="12"/>
      <c r="D81" s="12"/>
    </row>
    <row r="82" spans="1:4" s="15" customFormat="1" x14ac:dyDescent="0.25">
      <c r="A82" s="12"/>
      <c r="B82" s="12"/>
      <c r="C82" s="12"/>
      <c r="D82" s="12"/>
    </row>
    <row r="83" spans="1:4" s="15" customFormat="1" x14ac:dyDescent="0.25">
      <c r="A83" s="12"/>
      <c r="B83" s="12"/>
      <c r="C83" s="12"/>
      <c r="D83" s="12"/>
    </row>
    <row r="84" spans="1:4" s="15" customFormat="1" x14ac:dyDescent="0.25"/>
    <row r="85" spans="1:4" s="15" customFormat="1" x14ac:dyDescent="0.25"/>
    <row r="86" spans="1:4" s="15" customFormat="1" x14ac:dyDescent="0.25"/>
    <row r="87" spans="1:4" s="15" customFormat="1" x14ac:dyDescent="0.25"/>
    <row r="88" spans="1:4" s="15" customFormat="1" x14ac:dyDescent="0.25"/>
    <row r="89" spans="1:4" s="15" customFormat="1" x14ac:dyDescent="0.25"/>
    <row r="90" spans="1:4" s="15" customFormat="1" x14ac:dyDescent="0.25"/>
    <row r="91" spans="1:4" s="15" customFormat="1" x14ac:dyDescent="0.25"/>
    <row r="92" spans="1:4" s="15" customFormat="1" x14ac:dyDescent="0.25"/>
    <row r="93" spans="1:4" s="15" customFormat="1" x14ac:dyDescent="0.25"/>
    <row r="94" spans="1:4" s="15" customFormat="1" x14ac:dyDescent="0.25"/>
    <row r="95" spans="1:4" s="15" customFormat="1" x14ac:dyDescent="0.25"/>
    <row r="96" spans="1:4" s="15" customFormat="1" x14ac:dyDescent="0.25"/>
    <row r="97" s="15" customFormat="1" x14ac:dyDescent="0.25"/>
    <row r="98" s="15" customFormat="1" x14ac:dyDescent="0.25"/>
    <row r="99" s="15" customFormat="1" x14ac:dyDescent="0.25"/>
    <row r="100" s="15" customFormat="1" x14ac:dyDescent="0.25"/>
    <row r="101" s="15" customFormat="1" x14ac:dyDescent="0.25"/>
    <row r="102" s="15" customFormat="1" x14ac:dyDescent="0.25"/>
    <row r="103" s="15" customFormat="1" x14ac:dyDescent="0.25"/>
    <row r="104" s="15" customFormat="1" x14ac:dyDescent="0.25"/>
    <row r="105" s="15" customFormat="1" x14ac:dyDescent="0.25"/>
    <row r="106" s="15" customFormat="1" x14ac:dyDescent="0.25"/>
    <row r="107" s="15" customFormat="1" x14ac:dyDescent="0.25"/>
    <row r="108" s="15" customFormat="1" x14ac:dyDescent="0.25"/>
    <row r="109" s="15" customFormat="1" x14ac:dyDescent="0.25"/>
    <row r="110" s="15" customFormat="1" x14ac:dyDescent="0.25"/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Первинні дані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2024-06-21T17:25:25Z</dcterms:created>
  <dcterms:modified xsi:type="dcterms:W3CDTF">2024-11-23T14:00:58Z</dcterms:modified>
</cp:coreProperties>
</file>